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30" documentId="13_ncr:1_{57ECB98B-BA4F-4349-9C1E-B6601D17A2B0}" xr6:coauthVersionLast="47" xr6:coauthVersionMax="47" xr10:uidLastSave="{217E63E9-751C-4215-952D-00800EB37117}"/>
  <bookViews>
    <workbookView xWindow="-120" yWindow="-120" windowWidth="29040" windowHeight="15720" xr2:uid="{00000000-000D-0000-FFFF-FFFF00000000}"/>
  </bookViews>
  <sheets>
    <sheet name="Ostali proizvodi za čišćenje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4" l="1"/>
  <c r="C55" i="4" s="1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C56" i="4" l="1"/>
  <c r="I49" i="4" l="1"/>
  <c r="J49" i="4" s="1"/>
  <c r="I47" i="4"/>
  <c r="I44" i="4"/>
  <c r="J44" i="4" s="1"/>
  <c r="I40" i="4"/>
  <c r="I36" i="4"/>
  <c r="I35" i="4"/>
  <c r="I33" i="4"/>
  <c r="I30" i="4"/>
  <c r="J30" i="4" s="1"/>
  <c r="I28" i="4"/>
  <c r="I26" i="4"/>
  <c r="I24" i="4"/>
  <c r="J24" i="4" s="1"/>
  <c r="I23" i="4"/>
  <c r="J23" i="4" s="1"/>
  <c r="I21" i="4"/>
  <c r="I20" i="4"/>
  <c r="I18" i="4"/>
  <c r="I17" i="4"/>
  <c r="J17" i="4" s="1"/>
  <c r="I15" i="4"/>
  <c r="I14" i="4"/>
  <c r="G12" i="4"/>
  <c r="I12" i="4" s="1"/>
  <c r="G51" i="4" l="1"/>
  <c r="I37" i="4"/>
  <c r="J37" i="4" s="1"/>
  <c r="J36" i="4"/>
  <c r="J12" i="4"/>
  <c r="I46" i="4"/>
  <c r="J46" i="4" s="1"/>
  <c r="J26" i="4"/>
  <c r="I13" i="4"/>
  <c r="I27" i="4"/>
  <c r="J27" i="4" s="1"/>
  <c r="J20" i="4"/>
  <c r="J47" i="4"/>
  <c r="J21" i="4"/>
  <c r="J35" i="4"/>
  <c r="I42" i="4"/>
  <c r="J42" i="4" s="1"/>
  <c r="J15" i="4"/>
  <c r="I22" i="4"/>
  <c r="J22" i="4" s="1"/>
  <c r="I29" i="4"/>
  <c r="J29" i="4" s="1"/>
  <c r="I38" i="4"/>
  <c r="J38" i="4" s="1"/>
  <c r="I25" i="4"/>
  <c r="J25" i="4" s="1"/>
  <c r="J18" i="4"/>
  <c r="I32" i="4"/>
  <c r="J32" i="4" s="1"/>
  <c r="J33" i="4"/>
  <c r="J40" i="4"/>
  <c r="J14" i="4"/>
  <c r="I48" i="4"/>
  <c r="J48" i="4" s="1"/>
  <c r="J28" i="4"/>
  <c r="I16" i="4"/>
  <c r="J16" i="4" s="1"/>
  <c r="I43" i="4"/>
  <c r="J43" i="4" s="1"/>
  <c r="I31" i="4"/>
  <c r="J31" i="4" s="1"/>
  <c r="I39" i="4"/>
  <c r="J39" i="4" s="1"/>
  <c r="I34" i="4"/>
  <c r="J34" i="4" s="1"/>
  <c r="I41" i="4"/>
  <c r="J41" i="4" s="1"/>
  <c r="I50" i="4"/>
  <c r="J50" i="4" s="1"/>
  <c r="I45" i="4"/>
  <c r="J45" i="4" s="1"/>
  <c r="I19" i="4"/>
  <c r="J19" i="4" s="1"/>
  <c r="J13" i="4" l="1"/>
  <c r="I51" i="4"/>
  <c r="J51" i="4"/>
</calcChain>
</file>

<file path=xl/sharedStrings.xml><?xml version="1.0" encoding="utf-8"?>
<sst xmlns="http://schemas.openxmlformats.org/spreadsheetml/2006/main" count="105" uniqueCount="69">
  <si>
    <t>KOLIČINA</t>
  </si>
  <si>
    <t>JEDINICA MJERE</t>
  </si>
  <si>
    <t>Cijena ponude bez PDV-a</t>
  </si>
  <si>
    <t>PDV</t>
  </si>
  <si>
    <t>Ukupna cijena ponude</t>
  </si>
  <si>
    <t>IZNOS PDV-a</t>
  </si>
  <si>
    <t>UKUPNO</t>
  </si>
  <si>
    <t>PDV %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</si>
  <si>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</si>
  <si>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</si>
  <si>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</si>
  <si>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</si>
  <si>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</si>
  <si>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</si>
  <si>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</si>
  <si>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ZA PONUDITELJA:</t>
  </si>
  <si>
    <t>M.P.</t>
  </si>
  <si>
    <t>RB</t>
  </si>
  <si>
    <t>OPIS ARTIKLA</t>
  </si>
  <si>
    <t>NAZIV ARTIKLA, PROIZVOĐAČ</t>
  </si>
  <si>
    <t>CIJENA PO JEDINICI MJERE</t>
  </si>
  <si>
    <t>UKUPNA CIJENA BEZ PDV-a</t>
  </si>
  <si>
    <t>kom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</si>
  <si>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Materijal i sredstva za čišćenje</t>
    </r>
  </si>
  <si>
    <r>
      <t xml:space="preserve">Grupa: </t>
    </r>
    <r>
      <rPr>
        <sz val="11"/>
        <color theme="1"/>
        <rFont val="Calibri"/>
        <family val="2"/>
        <charset val="238"/>
        <scheme val="minor"/>
      </rPr>
      <t>3. Ostali proizvodi za čišćenje</t>
    </r>
  </si>
  <si>
    <t xml:space="preserve">ŽICA ZA SUĐE INOX </t>
  </si>
  <si>
    <t xml:space="preserve">SPUŽVE ZA SUĐE </t>
  </si>
  <si>
    <t>ČETKA WC</t>
  </si>
  <si>
    <t>ČETKA ZA PRANJE BOCA</t>
  </si>
  <si>
    <t>MIKRO KRPE</t>
  </si>
  <si>
    <t>LOPATICA ZA SMEĆE</t>
  </si>
  <si>
    <t>METLE SIRAK</t>
  </si>
  <si>
    <t>PARTVIŠ SA DRŠKOM</t>
  </si>
  <si>
    <t>PRAŠKO ZA PRAŠINU</t>
  </si>
  <si>
    <t>ALU FOLIJA ZA HRANU 30m</t>
  </si>
  <si>
    <t>ČAŠE PAPIRNATE 0,18-0,2l 100/1</t>
  </si>
  <si>
    <t>RUKAVICE ZA VRT</t>
  </si>
  <si>
    <t>PAPIR ZA PEČENJE 30CM/8m</t>
  </si>
  <si>
    <t>PAPIRNATI TANJUR OKRUGLI 23CM 50/1</t>
  </si>
  <si>
    <t>par</t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</si>
  <si>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JDN-RO-25-02</t>
    </r>
  </si>
  <si>
    <t>PVC KANTA</t>
  </si>
  <si>
    <t>PVC KANTA ZA MOČU 12-15l</t>
  </si>
  <si>
    <t>DRŠKA ZA PERAČ PODA MOČO</t>
  </si>
  <si>
    <t>NASTAVAK ZA PERAČ PODA MOČO</t>
  </si>
  <si>
    <t>KRPA ZA PRANJE SUĐA - TRULEX</t>
  </si>
  <si>
    <t>ČETKA RIBAĆA</t>
  </si>
  <si>
    <t>ČETKA WC S POSTOLJEM</t>
  </si>
  <si>
    <t>GUMA ZA ODŠTOPAVANJE WC - VELIKA</t>
  </si>
  <si>
    <t>OSVJEŽIVAČ ZA WC ŠKOLJKE - KOŠARICA</t>
  </si>
  <si>
    <t>OSVJEŽIVAČ ZA WC U SPREJU</t>
  </si>
  <si>
    <t>OSVJEŽIVAČ ZA PISOARE - MREŽICA</t>
  </si>
  <si>
    <t>GUMENE RUKAVICE ZA ČIŠĆENJE ZA VIŠEKRATNU UPORABU</t>
  </si>
  <si>
    <t>pak</t>
  </si>
  <si>
    <t>VREĆE ZA SMEĆE - 70x110 10/1</t>
  </si>
  <si>
    <t>VREĆE ZA SMEĆE - 60x50 20/1</t>
  </si>
  <si>
    <t xml:space="preserve">VREĆICE PVC - TREGERICE </t>
  </si>
  <si>
    <t>VREĆICE PVC - TREGERICE, U ROLI</t>
  </si>
  <si>
    <t xml:space="preserve">VREĆICE PVC ZA ZAMRZIVAČ 3 kg 25/1 </t>
  </si>
  <si>
    <t>PRIANJAJUĆA FOLIJA ZA UGOSTITELJSTVO 300M</t>
  </si>
  <si>
    <t>SET ZA JELO VILICE PVC ili DRVO</t>
  </si>
  <si>
    <t>SET ZA JELO ŽLICE PVC ili DRVO</t>
  </si>
  <si>
    <t>SET ZA JELO NOŽEVI PVC ili DRVO</t>
  </si>
  <si>
    <t>ŽLIČICE ZA KAVU PVC ili DRVO</t>
  </si>
  <si>
    <t>SPREJ ZA MUHE 400ml</t>
  </si>
  <si>
    <t>LJEPLJIVA TRAKA ZA MUHE</t>
  </si>
  <si>
    <t>LAMPIONI SREDNJI</t>
  </si>
  <si>
    <t>.2025. godine</t>
  </si>
  <si>
    <t xml:space="preserve"> (potpis odgovorne/ovlaštene osobe)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</si>
</sst>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  <font>
      <sz val="11"/>
      <color rgb="FF08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4" fontId="0" fillId="0" borderId="0" xfId="0" applyNumberFormat="1" applyAlignment="1">
      <alignment vertical="center"/>
    </xf>
    <xf numFmtId="4" fontId="0" fillId="0" borderId="1" xfId="0" applyNumberFormat="1" applyBorder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0" xfId="0" applyFont="1" applyAlignment="1">
      <alignment vertical="center"/>
    </xf>
    <xf numFmtId="4" fontId="3" fillId="0" borderId="0" xfId="0" applyNumberFormat="1" applyFont="1" applyAlignment="1">
      <alignment horizontal="center" vertical="center"/>
    </xf>
  </cellXfs>
  <cellStyles count="1">
    <cellStyle name="Normalno" xfId="0" builtinId="0"/>
  </cellStyles>
  <dxfs count="25">
    <dxf>
      <font>
        <b/>
        <charset val="238"/>
      </font>
      <numFmt numFmtId="4" formatCode="#,##0.00"/>
      <alignment horizontal="center" vertical="center" textRotation="0" wrapText="0" indent="0" justifyLastLine="0" shrinkToFit="0" readingOrder="0"/>
    </dxf>
    <dxf>
      <font>
        <b/>
        <charset val="238"/>
      </font>
      <numFmt numFmtId="4" formatCode="#,##0.00"/>
      <alignment horizontal="center" vertical="center" textRotation="0" wrapText="0" indent="0" justifyLastLine="0" shrinkToFit="0" readingOrder="0"/>
    </dxf>
    <dxf>
      <font>
        <b/>
        <charset val="238"/>
      </font>
      <numFmt numFmtId="4" formatCode="#,##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4" formatCode="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_-* #,##0.00\ _€_-;\-* #,##0.00\ _€_-;_-* &quot;-&quot;??\ _€_-;_-@_-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1237710</xdr:colOff>
      <xdr:row>31</xdr:row>
      <xdr:rowOff>540</xdr:rowOff>
    </xdr:from>
    <xdr:to>
      <xdr:col>3</xdr:col>
      <xdr:colOff>820982</xdr:colOff>
      <xdr:row>31</xdr:row>
      <xdr:rowOff>1810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EA137716-A9DC-4BAB-A267-28E9CD5E6420}"/>
            </a:ext>
          </a:extLst>
        </xdr:cNvPr>
        <xdr:cNvSpPr>
          <a:spLocks/>
        </xdr:cNvSpPr>
      </xdr:nvSpPr>
      <xdr:spPr bwMode="auto">
        <a:xfrm>
          <a:off x="3628485" y="7582440"/>
          <a:ext cx="1526372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  <xdr:twoCellAnchor>
    <xdr:from>
      <xdr:col>2</xdr:col>
      <xdr:colOff>1237710</xdr:colOff>
      <xdr:row>45</xdr:row>
      <xdr:rowOff>540</xdr:rowOff>
    </xdr:from>
    <xdr:to>
      <xdr:col>4</xdr:col>
      <xdr:colOff>394</xdr:colOff>
      <xdr:row>45</xdr:row>
      <xdr:rowOff>1810</xdr:rowOff>
    </xdr:to>
    <xdr:sp macro="" textlink="">
      <xdr:nvSpPr>
        <xdr:cNvPr id="5" name="Freeform 19">
          <a:extLst>
            <a:ext uri="{FF2B5EF4-FFF2-40B4-BE49-F238E27FC236}">
              <a16:creationId xmlns:a16="http://schemas.microsoft.com/office/drawing/2014/main" id="{F9E02796-F680-4CC3-92FB-3B365F8F8F3E}"/>
            </a:ext>
          </a:extLst>
        </xdr:cNvPr>
        <xdr:cNvSpPr>
          <a:spLocks/>
        </xdr:cNvSpPr>
      </xdr:nvSpPr>
      <xdr:spPr bwMode="auto">
        <a:xfrm>
          <a:off x="4495260" y="7049040"/>
          <a:ext cx="1526372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  <xdr:twoCellAnchor>
    <xdr:from>
      <xdr:col>1</xdr:col>
      <xdr:colOff>2030802</xdr:colOff>
      <xdr:row>65</xdr:row>
      <xdr:rowOff>144004</xdr:rowOff>
    </xdr:from>
    <xdr:to>
      <xdr:col>3</xdr:col>
      <xdr:colOff>557122</xdr:colOff>
      <xdr:row>65</xdr:row>
      <xdr:rowOff>189723</xdr:rowOff>
    </xdr:to>
    <xdr:sp macro="" textlink="">
      <xdr:nvSpPr>
        <xdr:cNvPr id="4" name="Freeform 19">
          <a:extLst>
            <a:ext uri="{FF2B5EF4-FFF2-40B4-BE49-F238E27FC236}">
              <a16:creationId xmlns:a16="http://schemas.microsoft.com/office/drawing/2014/main" id="{B45B4207-098B-4069-AE23-0F03C66F7043}"/>
            </a:ext>
          </a:extLst>
        </xdr:cNvPr>
        <xdr:cNvSpPr>
          <a:spLocks/>
        </xdr:cNvSpPr>
      </xdr:nvSpPr>
      <xdr:spPr bwMode="auto">
        <a:xfrm flipV="1">
          <a:off x="2373702" y="5678029"/>
          <a:ext cx="3079270" cy="45719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B64C750-D147-4C06-B63D-FE3D50BBA49D}" name="Table163" displayName="Table163" ref="A11:J51" totalsRowCount="1" headerRowDxfId="24" dataDxfId="22" totalsRowDxfId="20" headerRowBorderDxfId="23" tableBorderDxfId="21">
  <autoFilter ref="A11:J50" xr:uid="{BB64C750-D147-4C06-B63D-FE3D50BBA49D}"/>
  <sortState xmlns:xlrd2="http://schemas.microsoft.com/office/spreadsheetml/2017/richdata2" ref="A12:E39">
    <sortCondition ref="A1:A27"/>
  </sortState>
  <tableColumns count="10">
    <tableColumn id="3" xr3:uid="{2EC62F85-7398-498A-9199-941692A12D2F}" name="RB" dataDxfId="19" totalsRowDxfId="9"/>
    <tableColumn id="10" xr3:uid="{C1C25A89-5E5E-4572-8675-7EAB3EAA28EB}" name="OPIS ARTIKLA" dataDxfId="18" totalsRowDxfId="8"/>
    <tableColumn id="1" xr3:uid="{FD130A0E-C1D1-40CA-A3C2-8CE532216C01}" name="NAZIV ARTIKLA, PROIZVOĐAČ" dataDxfId="17" totalsRowDxfId="7"/>
    <tableColumn id="5" xr3:uid="{DAD783BA-F31E-440D-9C5C-24505958DC5F}" name="JEDINICA MJERE" dataDxfId="16" totalsRowDxfId="6"/>
    <tableColumn id="11" xr3:uid="{1E3E73B0-8ECF-4C1A-B635-95842DD7A323}" name="KOLIČINA" dataDxfId="15" totalsRowDxfId="5"/>
    <tableColumn id="6" xr3:uid="{FEC9B13F-5670-4292-84A5-E003E309326A}" name="CIJENA PO JEDINICI MJERE" dataDxfId="14" totalsRowDxfId="4"/>
    <tableColumn id="4" xr3:uid="{BB50E931-1608-4E7F-91CC-DFA62E120654}" name="UKUPNA CIJENA BEZ PDV-a" totalsRowFunction="sum" dataDxfId="13" totalsRowDxfId="2">
      <calculatedColumnFormula>Table163[[#This Row],[KOLIČINA]]*Table163[[#This Row],[CIJENA PO JEDINICI MJERE]]</calculatedColumnFormula>
    </tableColumn>
    <tableColumn id="7" xr3:uid="{8A596BF7-527E-46BA-A30B-FE466014F22C}" name="PDV %" dataDxfId="12" totalsRowDxfId="3"/>
    <tableColumn id="8" xr3:uid="{457A0D38-09ED-41E6-91E9-93510372942B}" name="IZNOS PDV-a" totalsRowFunction="sum" dataDxfId="11" totalsRowDxfId="0">
      <calculatedColumnFormula>Table163[[#This Row],[UKUPNA CIJENA BEZ PDV-a]]*Table163[[#This Row],[PDV %]]/100</calculatedColumnFormula>
    </tableColumn>
    <tableColumn id="9" xr3:uid="{928508A4-A290-4E99-A5B5-E5FE12EC08DE}" name="UKUPNO" totalsRowFunction="sum" dataDxfId="10" totalsRowDxfId="1">
      <calculatedColumnFormula>Table163[[#This Row],[UKUPNA CIJENA BEZ PDV-a]]+Table163[[#This Row],[IZNOS PDV-a]]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B3350-617A-4EA5-AA99-856C88F4F335}">
  <sheetPr>
    <pageSetUpPr fitToPage="1"/>
  </sheetPr>
  <dimension ref="A1:J67"/>
  <sheetViews>
    <sheetView tabSelected="1" topLeftCell="A31" zoomScale="106" zoomScaleNormal="106" workbookViewId="0">
      <selection activeCell="J51" sqref="J51"/>
    </sheetView>
  </sheetViews>
  <sheetFormatPr defaultRowHeight="15" x14ac:dyDescent="0.25"/>
  <cols>
    <col min="1" max="1" width="5.140625" style="9" customWidth="1"/>
    <col min="2" max="2" width="40" style="9" customWidth="1"/>
    <col min="3" max="3" width="32.28515625" style="9" customWidth="1"/>
    <col min="4" max="4" width="9.140625" style="9" customWidth="1"/>
    <col min="5" max="5" width="11.28515625" style="9" customWidth="1"/>
    <col min="6" max="6" width="14.5703125" style="9" customWidth="1"/>
    <col min="7" max="7" width="17.7109375" style="9" customWidth="1"/>
    <col min="8" max="8" width="9.140625" style="9"/>
    <col min="9" max="9" width="11.42578125" style="9" bestFit="1" customWidth="1"/>
    <col min="10" max="16384" width="9.140625" style="9"/>
  </cols>
  <sheetData>
    <row r="1" spans="1:10" ht="15.75" x14ac:dyDescent="0.25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25">
      <c r="A2" s="28" t="s">
        <v>9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x14ac:dyDescent="0.25">
      <c r="A3" s="30" t="s">
        <v>10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 t="s">
        <v>11</v>
      </c>
      <c r="B4" s="30"/>
      <c r="C4" s="28"/>
      <c r="D4" s="28"/>
      <c r="E4" s="28"/>
      <c r="F4" s="28"/>
      <c r="G4" s="28"/>
      <c r="H4" s="28"/>
      <c r="I4" s="28"/>
      <c r="J4" s="28"/>
    </row>
    <row r="5" spans="1:10" x14ac:dyDescent="0.25">
      <c r="A5" s="28" t="s">
        <v>12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x14ac:dyDescent="0.2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A7" s="28" t="s">
        <v>23</v>
      </c>
      <c r="B7" s="28"/>
      <c r="C7" s="28"/>
      <c r="D7" s="28"/>
      <c r="E7" s="28"/>
      <c r="F7" s="28"/>
      <c r="G7" s="28"/>
      <c r="H7" s="28"/>
      <c r="I7" s="28"/>
      <c r="J7" s="28"/>
    </row>
    <row r="8" spans="1:10" x14ac:dyDescent="0.25">
      <c r="A8" s="28" t="s">
        <v>40</v>
      </c>
      <c r="B8" s="28"/>
      <c r="C8" s="28"/>
      <c r="D8" s="28"/>
      <c r="E8" s="28"/>
      <c r="F8" s="28"/>
      <c r="G8" s="28"/>
      <c r="H8" s="28"/>
      <c r="I8" s="28"/>
      <c r="J8" s="28"/>
    </row>
    <row r="9" spans="1:10" x14ac:dyDescent="0.25">
      <c r="A9" s="28" t="s">
        <v>24</v>
      </c>
      <c r="B9" s="28"/>
      <c r="C9" s="28"/>
      <c r="D9" s="28"/>
      <c r="E9" s="28"/>
      <c r="F9" s="28"/>
      <c r="G9" s="28"/>
      <c r="H9" s="28"/>
      <c r="I9" s="28"/>
      <c r="J9" s="28"/>
    </row>
    <row r="11" spans="1:10" s="12" customFormat="1" ht="30" x14ac:dyDescent="0.25">
      <c r="A11" s="10" t="s">
        <v>17</v>
      </c>
      <c r="B11" s="10" t="s">
        <v>18</v>
      </c>
      <c r="C11" s="4" t="s">
        <v>19</v>
      </c>
      <c r="D11" s="4" t="s">
        <v>1</v>
      </c>
      <c r="E11" s="4" t="s">
        <v>0</v>
      </c>
      <c r="F11" s="4" t="s">
        <v>20</v>
      </c>
      <c r="G11" s="4" t="s">
        <v>21</v>
      </c>
      <c r="H11" s="4" t="s">
        <v>7</v>
      </c>
      <c r="I11" s="4" t="s">
        <v>5</v>
      </c>
      <c r="J11" s="11" t="s">
        <v>6</v>
      </c>
    </row>
    <row r="12" spans="1:10" x14ac:dyDescent="0.25">
      <c r="A12" s="2">
        <v>1</v>
      </c>
      <c r="B12" s="22" t="s">
        <v>41</v>
      </c>
      <c r="C12" s="5"/>
      <c r="D12" s="5" t="s">
        <v>22</v>
      </c>
      <c r="E12" s="5">
        <v>22</v>
      </c>
      <c r="F12" s="6"/>
      <c r="G12" s="16">
        <f>Table163[[#This Row],[KOLIČINA]]*Table163[[#This Row],[CIJENA PO JEDINICI MJERE]]</f>
        <v>0</v>
      </c>
      <c r="H12" s="5">
        <v>25</v>
      </c>
      <c r="I12" s="17">
        <f>Table163[[#This Row],[UKUPNA CIJENA BEZ PDV-a]]*Table163[[#This Row],[PDV %]]/100</f>
        <v>0</v>
      </c>
      <c r="J12" s="18">
        <f>Table163[[#This Row],[UKUPNA CIJENA BEZ PDV-a]]+Table163[[#This Row],[IZNOS PDV-a]]</f>
        <v>0</v>
      </c>
    </row>
    <row r="13" spans="1:10" x14ac:dyDescent="0.25">
      <c r="A13" s="2">
        <v>2</v>
      </c>
      <c r="B13" s="22" t="s">
        <v>42</v>
      </c>
      <c r="C13" s="5"/>
      <c r="D13" s="5" t="s">
        <v>22</v>
      </c>
      <c r="E13" s="5">
        <v>50</v>
      </c>
      <c r="F13" s="6"/>
      <c r="G13" s="16">
        <f>Table163[[#This Row],[KOLIČINA]]*Table163[[#This Row],[CIJENA PO JEDINICI MJERE]]</f>
        <v>0</v>
      </c>
      <c r="H13" s="5">
        <v>25</v>
      </c>
      <c r="I13" s="17">
        <f>Table163[[#This Row],[UKUPNA CIJENA BEZ PDV-a]]*Table163[[#This Row],[PDV %]]/100</f>
        <v>0</v>
      </c>
      <c r="J13" s="18">
        <f>Table163[[#This Row],[UKUPNA CIJENA BEZ PDV-a]]+Table163[[#This Row],[IZNOS PDV-a]]</f>
        <v>0</v>
      </c>
    </row>
    <row r="14" spans="1:10" x14ac:dyDescent="0.25">
      <c r="A14" s="2">
        <v>3</v>
      </c>
      <c r="B14" s="22" t="s">
        <v>43</v>
      </c>
      <c r="C14" s="5"/>
      <c r="D14" s="5" t="s">
        <v>22</v>
      </c>
      <c r="E14" s="5">
        <v>100</v>
      </c>
      <c r="F14" s="6"/>
      <c r="G14" s="16">
        <f>Table163[[#This Row],[KOLIČINA]]*Table163[[#This Row],[CIJENA PO JEDINICI MJERE]]</f>
        <v>0</v>
      </c>
      <c r="H14" s="5">
        <v>25</v>
      </c>
      <c r="I14" s="17">
        <f>Table163[[#This Row],[UKUPNA CIJENA BEZ PDV-a]]*Table163[[#This Row],[PDV %]]/100</f>
        <v>0</v>
      </c>
      <c r="J14" s="18">
        <f>Table163[[#This Row],[UKUPNA CIJENA BEZ PDV-a]]+Table163[[#This Row],[IZNOS PDV-a]]</f>
        <v>0</v>
      </c>
    </row>
    <row r="15" spans="1:10" x14ac:dyDescent="0.25">
      <c r="A15" s="2">
        <v>4</v>
      </c>
      <c r="B15" s="22" t="s">
        <v>44</v>
      </c>
      <c r="C15" s="5"/>
      <c r="D15" s="5" t="s">
        <v>22</v>
      </c>
      <c r="E15" s="5">
        <v>250</v>
      </c>
      <c r="F15" s="6"/>
      <c r="G15" s="16">
        <f>Table163[[#This Row],[KOLIČINA]]*Table163[[#This Row],[CIJENA PO JEDINICI MJERE]]</f>
        <v>0</v>
      </c>
      <c r="H15" s="5">
        <v>25</v>
      </c>
      <c r="I15" s="17">
        <f>Table163[[#This Row],[UKUPNA CIJENA BEZ PDV-a]]*Table163[[#This Row],[PDV %]]/100</f>
        <v>0</v>
      </c>
      <c r="J15" s="18">
        <f>Table163[[#This Row],[UKUPNA CIJENA BEZ PDV-a]]+Table163[[#This Row],[IZNOS PDV-a]]</f>
        <v>0</v>
      </c>
    </row>
    <row r="16" spans="1:10" x14ac:dyDescent="0.25">
      <c r="A16" s="2">
        <v>5</v>
      </c>
      <c r="B16" s="23" t="s">
        <v>31</v>
      </c>
      <c r="C16" s="5"/>
      <c r="D16" s="5" t="s">
        <v>22</v>
      </c>
      <c r="E16" s="5">
        <v>30</v>
      </c>
      <c r="F16" s="6"/>
      <c r="G16" s="16">
        <f>Table163[[#This Row],[KOLIČINA]]*Table163[[#This Row],[CIJENA PO JEDINICI MJERE]]</f>
        <v>0</v>
      </c>
      <c r="H16" s="5">
        <v>25</v>
      </c>
      <c r="I16" s="17">
        <f>Table163[[#This Row],[UKUPNA CIJENA BEZ PDV-a]]*Table163[[#This Row],[PDV %]]/100</f>
        <v>0</v>
      </c>
      <c r="J16" s="18">
        <f>Table163[[#This Row],[UKUPNA CIJENA BEZ PDV-a]]+Table163[[#This Row],[IZNOS PDV-a]]</f>
        <v>0</v>
      </c>
    </row>
    <row r="17" spans="1:10" x14ac:dyDescent="0.25">
      <c r="A17" s="2">
        <v>6</v>
      </c>
      <c r="B17" s="22" t="s">
        <v>30</v>
      </c>
      <c r="C17" s="5"/>
      <c r="D17" s="5" t="s">
        <v>22</v>
      </c>
      <c r="E17" s="5">
        <v>60</v>
      </c>
      <c r="F17" s="6"/>
      <c r="G17" s="16">
        <f>Table163[[#This Row],[KOLIČINA]]*Table163[[#This Row],[CIJENA PO JEDINICI MJERE]]</f>
        <v>0</v>
      </c>
      <c r="H17" s="5">
        <v>25</v>
      </c>
      <c r="I17" s="17">
        <f>Table163[[#This Row],[UKUPNA CIJENA BEZ PDV-a]]*Table163[[#This Row],[PDV %]]/100</f>
        <v>0</v>
      </c>
      <c r="J17" s="18">
        <f>Table163[[#This Row],[UKUPNA CIJENA BEZ PDV-a]]+Table163[[#This Row],[IZNOS PDV-a]]</f>
        <v>0</v>
      </c>
    </row>
    <row r="18" spans="1:10" x14ac:dyDescent="0.25">
      <c r="A18" s="2">
        <v>7</v>
      </c>
      <c r="B18" s="22" t="s">
        <v>32</v>
      </c>
      <c r="C18" s="5"/>
      <c r="D18" s="5" t="s">
        <v>22</v>
      </c>
      <c r="E18" s="5">
        <v>250</v>
      </c>
      <c r="F18" s="6"/>
      <c r="G18" s="16">
        <f>Table163[[#This Row],[KOLIČINA]]*Table163[[#This Row],[CIJENA PO JEDINICI MJERE]]</f>
        <v>0</v>
      </c>
      <c r="H18" s="5">
        <v>25</v>
      </c>
      <c r="I18" s="17">
        <f>Table163[[#This Row],[UKUPNA CIJENA BEZ PDV-a]]*Table163[[#This Row],[PDV %]]/100</f>
        <v>0</v>
      </c>
      <c r="J18" s="18">
        <f>Table163[[#This Row],[UKUPNA CIJENA BEZ PDV-a]]+Table163[[#This Row],[IZNOS PDV-a]]</f>
        <v>0</v>
      </c>
    </row>
    <row r="19" spans="1:10" x14ac:dyDescent="0.25">
      <c r="A19" s="2">
        <v>8</v>
      </c>
      <c r="B19" s="22" t="s">
        <v>33</v>
      </c>
      <c r="C19" s="5"/>
      <c r="D19" s="5" t="s">
        <v>22</v>
      </c>
      <c r="E19" s="5">
        <v>15</v>
      </c>
      <c r="F19" s="6"/>
      <c r="G19" s="16">
        <f>Table163[[#This Row],[KOLIČINA]]*Table163[[#This Row],[CIJENA PO JEDINICI MJERE]]</f>
        <v>0</v>
      </c>
      <c r="H19" s="5">
        <v>25</v>
      </c>
      <c r="I19" s="17">
        <f>Table163[[#This Row],[UKUPNA CIJENA BEZ PDV-a]]*Table163[[#This Row],[PDV %]]/100</f>
        <v>0</v>
      </c>
      <c r="J19" s="18">
        <f>Table163[[#This Row],[UKUPNA CIJENA BEZ PDV-a]]+Table163[[#This Row],[IZNOS PDV-a]]</f>
        <v>0</v>
      </c>
    </row>
    <row r="20" spans="1:10" x14ac:dyDescent="0.25">
      <c r="A20" s="2">
        <v>9</v>
      </c>
      <c r="B20" s="22" t="s">
        <v>29</v>
      </c>
      <c r="C20" s="5"/>
      <c r="D20" s="5" t="s">
        <v>22</v>
      </c>
      <c r="E20" s="5">
        <v>250</v>
      </c>
      <c r="F20" s="6"/>
      <c r="G20" s="16">
        <f>Table163[[#This Row],[KOLIČINA]]*Table163[[#This Row],[CIJENA PO JEDINICI MJERE]]</f>
        <v>0</v>
      </c>
      <c r="H20" s="5">
        <v>25</v>
      </c>
      <c r="I20" s="17">
        <f>Table163[[#This Row],[UKUPNA CIJENA BEZ PDV-a]]*Table163[[#This Row],[PDV %]]/100</f>
        <v>0</v>
      </c>
      <c r="J20" s="18">
        <f>Table163[[#This Row],[UKUPNA CIJENA BEZ PDV-a]]+Table163[[#This Row],[IZNOS PDV-a]]</f>
        <v>0</v>
      </c>
    </row>
    <row r="21" spans="1:10" x14ac:dyDescent="0.25">
      <c r="A21" s="2">
        <v>10</v>
      </c>
      <c r="B21" s="21" t="s">
        <v>45</v>
      </c>
      <c r="C21" s="5"/>
      <c r="D21" s="5" t="s">
        <v>22</v>
      </c>
      <c r="E21" s="5">
        <v>650</v>
      </c>
      <c r="F21" s="6"/>
      <c r="G21" s="16">
        <f>Table163[[#This Row],[KOLIČINA]]*Table163[[#This Row],[CIJENA PO JEDINICI MJERE]]</f>
        <v>0</v>
      </c>
      <c r="H21" s="5">
        <v>25</v>
      </c>
      <c r="I21" s="17">
        <f>Table163[[#This Row],[UKUPNA CIJENA BEZ PDV-a]]*Table163[[#This Row],[PDV %]]/100</f>
        <v>0</v>
      </c>
      <c r="J21" s="18">
        <f>Table163[[#This Row],[UKUPNA CIJENA BEZ PDV-a]]+Table163[[#This Row],[IZNOS PDV-a]]</f>
        <v>0</v>
      </c>
    </row>
    <row r="22" spans="1:10" x14ac:dyDescent="0.25">
      <c r="A22" s="2">
        <v>11</v>
      </c>
      <c r="B22" s="19" t="s">
        <v>26</v>
      </c>
      <c r="C22" s="5"/>
      <c r="D22" s="5" t="s">
        <v>22</v>
      </c>
      <c r="E22" s="5">
        <v>600</v>
      </c>
      <c r="F22" s="6"/>
      <c r="G22" s="16">
        <f>Table163[[#This Row],[KOLIČINA]]*Table163[[#This Row],[CIJENA PO JEDINICI MJERE]]</f>
        <v>0</v>
      </c>
      <c r="H22" s="5">
        <v>25</v>
      </c>
      <c r="I22" s="17">
        <f>Table163[[#This Row],[UKUPNA CIJENA BEZ PDV-a]]*Table163[[#This Row],[PDV %]]/100</f>
        <v>0</v>
      </c>
      <c r="J22" s="18">
        <f>Table163[[#This Row],[UKUPNA CIJENA BEZ PDV-a]]+Table163[[#This Row],[IZNOS PDV-a]]</f>
        <v>0</v>
      </c>
    </row>
    <row r="23" spans="1:10" x14ac:dyDescent="0.25">
      <c r="A23" s="2">
        <v>12</v>
      </c>
      <c r="B23" s="19" t="s">
        <v>25</v>
      </c>
      <c r="C23" s="5"/>
      <c r="D23" s="5" t="s">
        <v>22</v>
      </c>
      <c r="E23" s="5">
        <v>350</v>
      </c>
      <c r="F23" s="6"/>
      <c r="G23" s="16">
        <f>Table163[[#This Row],[KOLIČINA]]*Table163[[#This Row],[CIJENA PO JEDINICI MJERE]]</f>
        <v>0</v>
      </c>
      <c r="H23" s="5">
        <v>25</v>
      </c>
      <c r="I23" s="17">
        <f>Table163[[#This Row],[UKUPNA CIJENA BEZ PDV-a]]*Table163[[#This Row],[PDV %]]/100</f>
        <v>0</v>
      </c>
      <c r="J23" s="18">
        <f>Table163[[#This Row],[UKUPNA CIJENA BEZ PDV-a]]+Table163[[#This Row],[IZNOS PDV-a]]</f>
        <v>0</v>
      </c>
    </row>
    <row r="24" spans="1:10" x14ac:dyDescent="0.25">
      <c r="A24" s="2">
        <v>13</v>
      </c>
      <c r="B24" s="22" t="s">
        <v>28</v>
      </c>
      <c r="C24" s="5"/>
      <c r="D24" s="5" t="s">
        <v>22</v>
      </c>
      <c r="E24" s="5">
        <v>20</v>
      </c>
      <c r="F24" s="6"/>
      <c r="G24" s="16">
        <f>Table163[[#This Row],[KOLIČINA]]*Table163[[#This Row],[CIJENA PO JEDINICI MJERE]]</f>
        <v>0</v>
      </c>
      <c r="H24" s="5">
        <v>25</v>
      </c>
      <c r="I24" s="17">
        <f>Table163[[#This Row],[UKUPNA CIJENA BEZ PDV-a]]*Table163[[#This Row],[PDV %]]/100</f>
        <v>0</v>
      </c>
      <c r="J24" s="18">
        <f>Table163[[#This Row],[UKUPNA CIJENA BEZ PDV-a]]+Table163[[#This Row],[IZNOS PDV-a]]</f>
        <v>0</v>
      </c>
    </row>
    <row r="25" spans="1:10" x14ac:dyDescent="0.25">
      <c r="A25" s="2">
        <v>14</v>
      </c>
      <c r="B25" s="22" t="s">
        <v>46</v>
      </c>
      <c r="C25" s="5"/>
      <c r="D25" s="5" t="s">
        <v>22</v>
      </c>
      <c r="E25" s="5">
        <v>30</v>
      </c>
      <c r="F25" s="6"/>
      <c r="G25" s="16">
        <f>Table163[[#This Row],[KOLIČINA]]*Table163[[#This Row],[CIJENA PO JEDINICI MJERE]]</f>
        <v>0</v>
      </c>
      <c r="H25" s="5">
        <v>25</v>
      </c>
      <c r="I25" s="17">
        <f>Table163[[#This Row],[UKUPNA CIJENA BEZ PDV-a]]*Table163[[#This Row],[PDV %]]/100</f>
        <v>0</v>
      </c>
      <c r="J25" s="18">
        <f>Table163[[#This Row],[UKUPNA CIJENA BEZ PDV-a]]+Table163[[#This Row],[IZNOS PDV-a]]</f>
        <v>0</v>
      </c>
    </row>
    <row r="26" spans="1:10" x14ac:dyDescent="0.25">
      <c r="A26" s="2">
        <v>15</v>
      </c>
      <c r="B26" s="22" t="s">
        <v>47</v>
      </c>
      <c r="C26" s="5"/>
      <c r="D26" s="5" t="s">
        <v>22</v>
      </c>
      <c r="E26" s="5">
        <v>20</v>
      </c>
      <c r="F26" s="6"/>
      <c r="G26" s="16">
        <f>Table163[[#This Row],[KOLIČINA]]*Table163[[#This Row],[CIJENA PO JEDINICI MJERE]]</f>
        <v>0</v>
      </c>
      <c r="H26" s="5">
        <v>25</v>
      </c>
      <c r="I26" s="17">
        <f>Table163[[#This Row],[UKUPNA CIJENA BEZ PDV-a]]*Table163[[#This Row],[PDV %]]/100</f>
        <v>0</v>
      </c>
      <c r="J26" s="18">
        <f>Table163[[#This Row],[UKUPNA CIJENA BEZ PDV-a]]+Table163[[#This Row],[IZNOS PDV-a]]</f>
        <v>0</v>
      </c>
    </row>
    <row r="27" spans="1:10" x14ac:dyDescent="0.25">
      <c r="A27" s="2">
        <v>16</v>
      </c>
      <c r="B27" s="22" t="s">
        <v>27</v>
      </c>
      <c r="C27" s="5"/>
      <c r="D27" s="5" t="s">
        <v>22</v>
      </c>
      <c r="E27" s="5">
        <v>50</v>
      </c>
      <c r="F27" s="6"/>
      <c r="G27" s="16">
        <f>Table163[[#This Row],[KOLIČINA]]*Table163[[#This Row],[CIJENA PO JEDINICI MJERE]]</f>
        <v>0</v>
      </c>
      <c r="H27" s="5">
        <v>25</v>
      </c>
      <c r="I27" s="17">
        <f>Table163[[#This Row],[UKUPNA CIJENA BEZ PDV-a]]*Table163[[#This Row],[PDV %]]/100</f>
        <v>0</v>
      </c>
      <c r="J27" s="18">
        <f>Table163[[#This Row],[UKUPNA CIJENA BEZ PDV-a]]+Table163[[#This Row],[IZNOS PDV-a]]</f>
        <v>0</v>
      </c>
    </row>
    <row r="28" spans="1:10" x14ac:dyDescent="0.25">
      <c r="A28" s="2">
        <v>17</v>
      </c>
      <c r="B28" s="22" t="s">
        <v>48</v>
      </c>
      <c r="C28" s="5"/>
      <c r="D28" s="5" t="s">
        <v>22</v>
      </c>
      <c r="E28" s="5">
        <v>10</v>
      </c>
      <c r="F28" s="6"/>
      <c r="G28" s="16">
        <f>Table163[[#This Row],[KOLIČINA]]*Table163[[#This Row],[CIJENA PO JEDINICI MJERE]]</f>
        <v>0</v>
      </c>
      <c r="H28" s="5">
        <v>25</v>
      </c>
      <c r="I28" s="17">
        <f>Table163[[#This Row],[UKUPNA CIJENA BEZ PDV-a]]*Table163[[#This Row],[PDV %]]/100</f>
        <v>0</v>
      </c>
      <c r="J28" s="18">
        <f>Table163[[#This Row],[UKUPNA CIJENA BEZ PDV-a]]+Table163[[#This Row],[IZNOS PDV-a]]</f>
        <v>0</v>
      </c>
    </row>
    <row r="29" spans="1:10" x14ac:dyDescent="0.25">
      <c r="A29" s="2">
        <v>18</v>
      </c>
      <c r="B29" s="24" t="s">
        <v>49</v>
      </c>
      <c r="C29" s="5"/>
      <c r="D29" s="5" t="s">
        <v>22</v>
      </c>
      <c r="E29" s="5">
        <v>150</v>
      </c>
      <c r="F29" s="6"/>
      <c r="G29" s="16">
        <f>Table163[[#This Row],[KOLIČINA]]*Table163[[#This Row],[CIJENA PO JEDINICI MJERE]]</f>
        <v>0</v>
      </c>
      <c r="H29" s="5">
        <v>25</v>
      </c>
      <c r="I29" s="17">
        <f>Table163[[#This Row],[UKUPNA CIJENA BEZ PDV-a]]*Table163[[#This Row],[PDV %]]/100</f>
        <v>0</v>
      </c>
      <c r="J29" s="18">
        <f>Table163[[#This Row],[UKUPNA CIJENA BEZ PDV-a]]+Table163[[#This Row],[IZNOS PDV-a]]</f>
        <v>0</v>
      </c>
    </row>
    <row r="30" spans="1:10" x14ac:dyDescent="0.25">
      <c r="A30" s="2">
        <v>19</v>
      </c>
      <c r="B30" s="24" t="s">
        <v>50</v>
      </c>
      <c r="C30" s="5"/>
      <c r="D30" s="5" t="s">
        <v>22</v>
      </c>
      <c r="E30" s="5">
        <v>20</v>
      </c>
      <c r="F30" s="6"/>
      <c r="G30" s="16">
        <f>Table163[[#This Row],[KOLIČINA]]*Table163[[#This Row],[CIJENA PO JEDINICI MJERE]]</f>
        <v>0</v>
      </c>
      <c r="H30" s="5">
        <v>25</v>
      </c>
      <c r="I30" s="17">
        <f>Table163[[#This Row],[UKUPNA CIJENA BEZ PDV-a]]*Table163[[#This Row],[PDV %]]/100</f>
        <v>0</v>
      </c>
      <c r="J30" s="18">
        <f>Table163[[#This Row],[UKUPNA CIJENA BEZ PDV-a]]+Table163[[#This Row],[IZNOS PDV-a]]</f>
        <v>0</v>
      </c>
    </row>
    <row r="31" spans="1:10" x14ac:dyDescent="0.25">
      <c r="A31" s="2">
        <v>20</v>
      </c>
      <c r="B31" s="24" t="s">
        <v>51</v>
      </c>
      <c r="C31" s="5"/>
      <c r="D31" s="5" t="s">
        <v>22</v>
      </c>
      <c r="E31" s="5">
        <v>40</v>
      </c>
      <c r="F31" s="6"/>
      <c r="G31" s="16">
        <f>Table163[[#This Row],[KOLIČINA]]*Table163[[#This Row],[CIJENA PO JEDINICI MJERE]]</f>
        <v>0</v>
      </c>
      <c r="H31" s="5">
        <v>25</v>
      </c>
      <c r="I31" s="17">
        <f>Table163[[#This Row],[UKUPNA CIJENA BEZ PDV-a]]*Table163[[#This Row],[PDV %]]/100</f>
        <v>0</v>
      </c>
      <c r="J31" s="18">
        <f>Table163[[#This Row],[UKUPNA CIJENA BEZ PDV-a]]+Table163[[#This Row],[IZNOS PDV-a]]</f>
        <v>0</v>
      </c>
    </row>
    <row r="32" spans="1:10" ht="30" x14ac:dyDescent="0.25">
      <c r="A32" s="2">
        <v>21</v>
      </c>
      <c r="B32" s="26" t="s">
        <v>52</v>
      </c>
      <c r="C32" s="5"/>
      <c r="D32" s="5" t="s">
        <v>53</v>
      </c>
      <c r="E32" s="5">
        <v>300</v>
      </c>
      <c r="F32" s="6"/>
      <c r="G32" s="16">
        <f>Table163[[#This Row],[KOLIČINA]]*Table163[[#This Row],[CIJENA PO JEDINICI MJERE]]</f>
        <v>0</v>
      </c>
      <c r="H32" s="5">
        <v>25</v>
      </c>
      <c r="I32" s="17">
        <f>Table163[[#This Row],[UKUPNA CIJENA BEZ PDV-a]]*Table163[[#This Row],[PDV %]]/100</f>
        <v>0</v>
      </c>
      <c r="J32" s="18">
        <f>Table163[[#This Row],[UKUPNA CIJENA BEZ PDV-a]]+Table163[[#This Row],[IZNOS PDV-a]]</f>
        <v>0</v>
      </c>
    </row>
    <row r="33" spans="1:10" x14ac:dyDescent="0.25">
      <c r="A33" s="2">
        <v>22</v>
      </c>
      <c r="B33" s="21" t="s">
        <v>54</v>
      </c>
      <c r="C33" s="5"/>
      <c r="D33" s="5" t="s">
        <v>53</v>
      </c>
      <c r="E33" s="5">
        <v>800</v>
      </c>
      <c r="F33" s="6"/>
      <c r="G33" s="16">
        <f>Table163[[#This Row],[KOLIČINA]]*Table163[[#This Row],[CIJENA PO JEDINICI MJERE]]</f>
        <v>0</v>
      </c>
      <c r="H33" s="5">
        <v>25</v>
      </c>
      <c r="I33" s="17">
        <f>Table163[[#This Row],[UKUPNA CIJENA BEZ PDV-a]]*Table163[[#This Row],[PDV %]]/100</f>
        <v>0</v>
      </c>
      <c r="J33" s="18">
        <f>Table163[[#This Row],[UKUPNA CIJENA BEZ PDV-a]]+Table163[[#This Row],[IZNOS PDV-a]]</f>
        <v>0</v>
      </c>
    </row>
    <row r="34" spans="1:10" x14ac:dyDescent="0.25">
      <c r="A34" s="2">
        <v>23</v>
      </c>
      <c r="B34" s="21" t="s">
        <v>55</v>
      </c>
      <c r="C34" s="5"/>
      <c r="D34" s="5" t="s">
        <v>53</v>
      </c>
      <c r="E34" s="5">
        <v>2000</v>
      </c>
      <c r="F34" s="6"/>
      <c r="G34" s="16">
        <f>Table163[[#This Row],[KOLIČINA]]*Table163[[#This Row],[CIJENA PO JEDINICI MJERE]]</f>
        <v>0</v>
      </c>
      <c r="H34" s="5">
        <v>25</v>
      </c>
      <c r="I34" s="17">
        <f>Table163[[#This Row],[UKUPNA CIJENA BEZ PDV-a]]*Table163[[#This Row],[PDV %]]/100</f>
        <v>0</v>
      </c>
      <c r="J34" s="18">
        <f>Table163[[#This Row],[UKUPNA CIJENA BEZ PDV-a]]+Table163[[#This Row],[IZNOS PDV-a]]</f>
        <v>0</v>
      </c>
    </row>
    <row r="35" spans="1:10" x14ac:dyDescent="0.25">
      <c r="A35" s="2">
        <v>24</v>
      </c>
      <c r="B35" s="25" t="s">
        <v>56</v>
      </c>
      <c r="C35" s="5"/>
      <c r="D35" s="5" t="s">
        <v>22</v>
      </c>
      <c r="E35" s="5">
        <v>3000</v>
      </c>
      <c r="F35" s="6"/>
      <c r="G35" s="16">
        <f>Table163[[#This Row],[KOLIČINA]]*Table163[[#This Row],[CIJENA PO JEDINICI MJERE]]</f>
        <v>0</v>
      </c>
      <c r="H35" s="5">
        <v>25</v>
      </c>
      <c r="I35" s="17">
        <f>Table163[[#This Row],[UKUPNA CIJENA BEZ PDV-a]]*Table163[[#This Row],[PDV %]]/100</f>
        <v>0</v>
      </c>
      <c r="J35" s="18">
        <f>Table163[[#This Row],[UKUPNA CIJENA BEZ PDV-a]]+Table163[[#This Row],[IZNOS PDV-a]]</f>
        <v>0</v>
      </c>
    </row>
    <row r="36" spans="1:10" x14ac:dyDescent="0.25">
      <c r="A36" s="2">
        <v>25</v>
      </c>
      <c r="B36" s="25" t="s">
        <v>57</v>
      </c>
      <c r="C36" s="5"/>
      <c r="D36" s="5" t="s">
        <v>22</v>
      </c>
      <c r="E36" s="5">
        <v>25</v>
      </c>
      <c r="F36" s="6"/>
      <c r="G36" s="16">
        <f>Table163[[#This Row],[KOLIČINA]]*Table163[[#This Row],[CIJENA PO JEDINICI MJERE]]</f>
        <v>0</v>
      </c>
      <c r="H36" s="5">
        <v>25</v>
      </c>
      <c r="I36" s="17">
        <f>Table163[[#This Row],[UKUPNA CIJENA BEZ PDV-a]]*Table163[[#This Row],[PDV %]]/100</f>
        <v>0</v>
      </c>
      <c r="J36" s="18">
        <f>Table163[[#This Row],[UKUPNA CIJENA BEZ PDV-a]]+Table163[[#This Row],[IZNOS PDV-a]]</f>
        <v>0</v>
      </c>
    </row>
    <row r="37" spans="1:10" x14ac:dyDescent="0.25">
      <c r="A37" s="2">
        <v>26</v>
      </c>
      <c r="B37" s="21" t="s">
        <v>58</v>
      </c>
      <c r="C37" s="5"/>
      <c r="D37" s="5" t="s">
        <v>53</v>
      </c>
      <c r="E37" s="5">
        <v>10</v>
      </c>
      <c r="F37" s="6"/>
      <c r="G37" s="16">
        <f>Table163[[#This Row],[KOLIČINA]]*Table163[[#This Row],[CIJENA PO JEDINICI MJERE]]</f>
        <v>0</v>
      </c>
      <c r="H37" s="5">
        <v>25</v>
      </c>
      <c r="I37" s="17">
        <f>Table163[[#This Row],[UKUPNA CIJENA BEZ PDV-a]]*Table163[[#This Row],[PDV %]]/100</f>
        <v>0</v>
      </c>
      <c r="J37" s="18">
        <f>Table163[[#This Row],[UKUPNA CIJENA BEZ PDV-a]]+Table163[[#This Row],[IZNOS PDV-a]]</f>
        <v>0</v>
      </c>
    </row>
    <row r="38" spans="1:10" x14ac:dyDescent="0.25">
      <c r="A38" s="2">
        <v>27</v>
      </c>
      <c r="B38" s="21" t="s">
        <v>37</v>
      </c>
      <c r="C38" s="5"/>
      <c r="D38" s="5" t="s">
        <v>22</v>
      </c>
      <c r="E38" s="5">
        <v>100</v>
      </c>
      <c r="F38" s="6"/>
      <c r="G38" s="16">
        <f>Table163[[#This Row],[KOLIČINA]]*Table163[[#This Row],[CIJENA PO JEDINICI MJERE]]</f>
        <v>0</v>
      </c>
      <c r="H38" s="5">
        <v>25</v>
      </c>
      <c r="I38" s="17">
        <f>Table163[[#This Row],[UKUPNA CIJENA BEZ PDV-a]]*Table163[[#This Row],[PDV %]]/100</f>
        <v>0</v>
      </c>
      <c r="J38" s="18">
        <f>Table163[[#This Row],[UKUPNA CIJENA BEZ PDV-a]]+Table163[[#This Row],[IZNOS PDV-a]]</f>
        <v>0</v>
      </c>
    </row>
    <row r="39" spans="1:10" x14ac:dyDescent="0.25">
      <c r="A39" s="2">
        <v>28</v>
      </c>
      <c r="B39" s="22" t="s">
        <v>59</v>
      </c>
      <c r="C39" s="5"/>
      <c r="D39" s="5" t="s">
        <v>22</v>
      </c>
      <c r="E39" s="5">
        <v>40</v>
      </c>
      <c r="F39" s="6"/>
      <c r="G39" s="16">
        <f>Table163[[#This Row],[KOLIČINA]]*Table163[[#This Row],[CIJENA PO JEDINICI MJERE]]</f>
        <v>0</v>
      </c>
      <c r="H39" s="5">
        <v>25</v>
      </c>
      <c r="I39" s="17">
        <f>Table163[[#This Row],[UKUPNA CIJENA BEZ PDV-a]]*Table163[[#This Row],[PDV %]]/100</f>
        <v>0</v>
      </c>
      <c r="J39" s="18">
        <f>Table163[[#This Row],[UKUPNA CIJENA BEZ PDV-a]]+Table163[[#This Row],[IZNOS PDV-a]]</f>
        <v>0</v>
      </c>
    </row>
    <row r="40" spans="1:10" x14ac:dyDescent="0.25">
      <c r="A40" s="2">
        <v>29</v>
      </c>
      <c r="B40" s="21" t="s">
        <v>34</v>
      </c>
      <c r="C40" s="5"/>
      <c r="D40" s="5" t="s">
        <v>22</v>
      </c>
      <c r="E40" s="5">
        <v>100</v>
      </c>
      <c r="F40" s="6"/>
      <c r="G40" s="16">
        <f>Table163[[#This Row],[KOLIČINA]]*Table163[[#This Row],[CIJENA PO JEDINICI MJERE]]</f>
        <v>0</v>
      </c>
      <c r="H40" s="5">
        <v>25</v>
      </c>
      <c r="I40" s="17">
        <f>Table163[[#This Row],[UKUPNA CIJENA BEZ PDV-a]]*Table163[[#This Row],[PDV %]]/100</f>
        <v>0</v>
      </c>
      <c r="J40" s="18">
        <f>Table163[[#This Row],[UKUPNA CIJENA BEZ PDV-a]]+Table163[[#This Row],[IZNOS PDV-a]]</f>
        <v>0</v>
      </c>
    </row>
    <row r="41" spans="1:10" x14ac:dyDescent="0.25">
      <c r="A41" s="2">
        <v>30</v>
      </c>
      <c r="B41" s="21" t="s">
        <v>38</v>
      </c>
      <c r="C41" s="5"/>
      <c r="D41" s="5" t="s">
        <v>22</v>
      </c>
      <c r="E41" s="5">
        <v>50</v>
      </c>
      <c r="F41" s="6"/>
      <c r="G41" s="16">
        <f>Table163[[#This Row],[KOLIČINA]]*Table163[[#This Row],[CIJENA PO JEDINICI MJERE]]</f>
        <v>0</v>
      </c>
      <c r="H41" s="5">
        <v>25</v>
      </c>
      <c r="I41" s="17">
        <f>Table163[[#This Row],[UKUPNA CIJENA BEZ PDV-a]]*Table163[[#This Row],[PDV %]]/100</f>
        <v>0</v>
      </c>
      <c r="J41" s="18">
        <f>Table163[[#This Row],[UKUPNA CIJENA BEZ PDV-a]]+Table163[[#This Row],[IZNOS PDV-a]]</f>
        <v>0</v>
      </c>
    </row>
    <row r="42" spans="1:10" x14ac:dyDescent="0.25">
      <c r="A42" s="2">
        <v>31</v>
      </c>
      <c r="B42" s="21" t="s">
        <v>60</v>
      </c>
      <c r="C42" s="5"/>
      <c r="D42" s="5" t="s">
        <v>53</v>
      </c>
      <c r="E42" s="5">
        <v>15</v>
      </c>
      <c r="F42" s="6"/>
      <c r="G42" s="16">
        <f>Table163[[#This Row],[KOLIČINA]]*Table163[[#This Row],[CIJENA PO JEDINICI MJERE]]</f>
        <v>0</v>
      </c>
      <c r="H42" s="5">
        <v>25</v>
      </c>
      <c r="I42" s="17">
        <f>Table163[[#This Row],[UKUPNA CIJENA BEZ PDV-a]]*Table163[[#This Row],[PDV %]]/100</f>
        <v>0</v>
      </c>
      <c r="J42" s="18">
        <f>Table163[[#This Row],[UKUPNA CIJENA BEZ PDV-a]]+Table163[[#This Row],[IZNOS PDV-a]]</f>
        <v>0</v>
      </c>
    </row>
    <row r="43" spans="1:10" x14ac:dyDescent="0.25">
      <c r="A43" s="2">
        <v>32</v>
      </c>
      <c r="B43" s="21" t="s">
        <v>61</v>
      </c>
      <c r="C43" s="5"/>
      <c r="D43" s="5" t="s">
        <v>53</v>
      </c>
      <c r="E43" s="5">
        <v>10</v>
      </c>
      <c r="F43" s="6"/>
      <c r="G43" s="16">
        <f>Table163[[#This Row],[KOLIČINA]]*Table163[[#This Row],[CIJENA PO JEDINICI MJERE]]</f>
        <v>0</v>
      </c>
      <c r="H43" s="5">
        <v>25</v>
      </c>
      <c r="I43" s="17">
        <f>Table163[[#This Row],[UKUPNA CIJENA BEZ PDV-a]]*Table163[[#This Row],[PDV %]]/100</f>
        <v>0</v>
      </c>
      <c r="J43" s="18">
        <f>Table163[[#This Row],[UKUPNA CIJENA BEZ PDV-a]]+Table163[[#This Row],[IZNOS PDV-a]]</f>
        <v>0</v>
      </c>
    </row>
    <row r="44" spans="1:10" x14ac:dyDescent="0.25">
      <c r="A44" s="2">
        <v>33</v>
      </c>
      <c r="B44" s="21" t="s">
        <v>62</v>
      </c>
      <c r="C44" s="5"/>
      <c r="D44" s="5" t="s">
        <v>53</v>
      </c>
      <c r="E44" s="5">
        <v>15</v>
      </c>
      <c r="F44" s="6"/>
      <c r="G44" s="16">
        <f>Table163[[#This Row],[KOLIČINA]]*Table163[[#This Row],[CIJENA PO JEDINICI MJERE]]</f>
        <v>0</v>
      </c>
      <c r="H44" s="5">
        <v>25</v>
      </c>
      <c r="I44" s="17">
        <f>Table163[[#This Row],[UKUPNA CIJENA BEZ PDV-a]]*Table163[[#This Row],[PDV %]]/100</f>
        <v>0</v>
      </c>
      <c r="J44" s="18">
        <f>Table163[[#This Row],[UKUPNA CIJENA BEZ PDV-a]]+Table163[[#This Row],[IZNOS PDV-a]]</f>
        <v>0</v>
      </c>
    </row>
    <row r="45" spans="1:10" x14ac:dyDescent="0.25">
      <c r="A45" s="2">
        <v>34</v>
      </c>
      <c r="B45" s="21" t="s">
        <v>63</v>
      </c>
      <c r="C45" s="5"/>
      <c r="D45" s="5" t="s">
        <v>53</v>
      </c>
      <c r="E45" s="5">
        <v>20</v>
      </c>
      <c r="F45" s="6"/>
      <c r="G45" s="16">
        <f>Table163[[#This Row],[KOLIČINA]]*Table163[[#This Row],[CIJENA PO JEDINICI MJERE]]</f>
        <v>0</v>
      </c>
      <c r="H45" s="5">
        <v>25</v>
      </c>
      <c r="I45" s="17">
        <f>Table163[[#This Row],[UKUPNA CIJENA BEZ PDV-a]]*Table163[[#This Row],[PDV %]]/100</f>
        <v>0</v>
      </c>
      <c r="J45" s="18">
        <f>Table163[[#This Row],[UKUPNA CIJENA BEZ PDV-a]]+Table163[[#This Row],[IZNOS PDV-a]]</f>
        <v>0</v>
      </c>
    </row>
    <row r="46" spans="1:10" x14ac:dyDescent="0.25">
      <c r="A46" s="2">
        <v>35</v>
      </c>
      <c r="B46" s="21" t="s">
        <v>35</v>
      </c>
      <c r="C46" s="5"/>
      <c r="D46" s="5" t="s">
        <v>53</v>
      </c>
      <c r="E46" s="5">
        <v>300</v>
      </c>
      <c r="F46" s="6"/>
      <c r="G46" s="16">
        <f>Table163[[#This Row],[KOLIČINA]]*Table163[[#This Row],[CIJENA PO JEDINICI MJERE]]</f>
        <v>0</v>
      </c>
      <c r="H46" s="5">
        <v>25</v>
      </c>
      <c r="I46" s="17">
        <f>Table163[[#This Row],[UKUPNA CIJENA BEZ PDV-a]]*Table163[[#This Row],[PDV %]]/100</f>
        <v>0</v>
      </c>
      <c r="J46" s="18">
        <f>Table163[[#This Row],[UKUPNA CIJENA BEZ PDV-a]]+Table163[[#This Row],[IZNOS PDV-a]]</f>
        <v>0</v>
      </c>
    </row>
    <row r="47" spans="1:10" x14ac:dyDescent="0.25">
      <c r="A47" s="2">
        <v>36</v>
      </c>
      <c r="B47" s="21" t="s">
        <v>36</v>
      </c>
      <c r="C47" s="5"/>
      <c r="D47" s="5" t="s">
        <v>39</v>
      </c>
      <c r="E47" s="5">
        <v>50</v>
      </c>
      <c r="F47" s="6"/>
      <c r="G47" s="16">
        <f>Table163[[#This Row],[KOLIČINA]]*Table163[[#This Row],[CIJENA PO JEDINICI MJERE]]</f>
        <v>0</v>
      </c>
      <c r="H47" s="5">
        <v>25</v>
      </c>
      <c r="I47" s="17">
        <f>Table163[[#This Row],[UKUPNA CIJENA BEZ PDV-a]]*Table163[[#This Row],[PDV %]]/100</f>
        <v>0</v>
      </c>
      <c r="J47" s="18">
        <f>Table163[[#This Row],[UKUPNA CIJENA BEZ PDV-a]]+Table163[[#This Row],[IZNOS PDV-a]]</f>
        <v>0</v>
      </c>
    </row>
    <row r="48" spans="1:10" x14ac:dyDescent="0.25">
      <c r="A48" s="2">
        <v>37</v>
      </c>
      <c r="B48" s="22" t="s">
        <v>64</v>
      </c>
      <c r="C48" s="5"/>
      <c r="D48" s="5" t="s">
        <v>22</v>
      </c>
      <c r="E48" s="5">
        <v>20</v>
      </c>
      <c r="F48" s="6"/>
      <c r="G48" s="16">
        <f>Table163[[#This Row],[KOLIČINA]]*Table163[[#This Row],[CIJENA PO JEDINICI MJERE]]</f>
        <v>0</v>
      </c>
      <c r="H48" s="5">
        <v>25</v>
      </c>
      <c r="I48" s="17">
        <f>Table163[[#This Row],[UKUPNA CIJENA BEZ PDV-a]]*Table163[[#This Row],[PDV %]]/100</f>
        <v>0</v>
      </c>
      <c r="J48" s="18">
        <f>Table163[[#This Row],[UKUPNA CIJENA BEZ PDV-a]]+Table163[[#This Row],[IZNOS PDV-a]]</f>
        <v>0</v>
      </c>
    </row>
    <row r="49" spans="1:10" x14ac:dyDescent="0.25">
      <c r="A49" s="2">
        <v>38</v>
      </c>
      <c r="B49" s="22" t="s">
        <v>65</v>
      </c>
      <c r="C49" s="5"/>
      <c r="D49" s="5" t="s">
        <v>22</v>
      </c>
      <c r="E49" s="5">
        <v>30</v>
      </c>
      <c r="F49" s="6"/>
      <c r="G49" s="16">
        <f>Table163[[#This Row],[KOLIČINA]]*Table163[[#This Row],[CIJENA PO JEDINICI MJERE]]</f>
        <v>0</v>
      </c>
      <c r="H49" s="5">
        <v>25</v>
      </c>
      <c r="I49" s="17">
        <f>Table163[[#This Row],[UKUPNA CIJENA BEZ PDV-a]]*Table163[[#This Row],[PDV %]]/100</f>
        <v>0</v>
      </c>
      <c r="J49" s="18">
        <f>Table163[[#This Row],[UKUPNA CIJENA BEZ PDV-a]]+Table163[[#This Row],[IZNOS PDV-a]]</f>
        <v>0</v>
      </c>
    </row>
    <row r="50" spans="1:10" x14ac:dyDescent="0.25">
      <c r="A50" s="2">
        <v>39</v>
      </c>
      <c r="B50" s="21" t="s">
        <v>66</v>
      </c>
      <c r="C50" s="5"/>
      <c r="D50" s="5" t="s">
        <v>22</v>
      </c>
      <c r="E50" s="5">
        <v>200</v>
      </c>
      <c r="F50" s="6"/>
      <c r="G50" s="16">
        <f>Table163[[#This Row],[KOLIČINA]]*Table163[[#This Row],[CIJENA PO JEDINICI MJERE]]</f>
        <v>0</v>
      </c>
      <c r="H50" s="5">
        <v>25</v>
      </c>
      <c r="I50" s="17">
        <f>Table163[[#This Row],[UKUPNA CIJENA BEZ PDV-a]]*Table163[[#This Row],[PDV %]]/100</f>
        <v>0</v>
      </c>
      <c r="J50" s="18">
        <f>Table163[[#This Row],[UKUPNA CIJENA BEZ PDV-a]]+Table163[[#This Row],[IZNOS PDV-a]]</f>
        <v>0</v>
      </c>
    </row>
    <row r="51" spans="1:10" x14ac:dyDescent="0.25">
      <c r="B51" s="7"/>
      <c r="D51" s="27"/>
      <c r="E51" s="27"/>
      <c r="F51" s="27"/>
      <c r="G51" s="41">
        <f>SUBTOTAL(109,Table163[UKUPNA CIJENA BEZ PDV-a])</f>
        <v>0</v>
      </c>
      <c r="H51" s="27"/>
      <c r="I51" s="41">
        <f>SUBTOTAL(109,Table163[IZNOS PDV-a])</f>
        <v>0</v>
      </c>
      <c r="J51" s="41">
        <f>SUBTOTAL(109,Table163[UKUPNO])</f>
        <v>0</v>
      </c>
    </row>
    <row r="52" spans="1:10" x14ac:dyDescent="0.25">
      <c r="B52" s="7"/>
      <c r="D52" s="27"/>
      <c r="E52" s="27"/>
      <c r="F52" s="27"/>
      <c r="G52" s="8"/>
      <c r="H52" s="27"/>
      <c r="I52" s="8"/>
      <c r="J52" s="8"/>
    </row>
    <row r="53" spans="1:10" x14ac:dyDescent="0.25">
      <c r="C53" s="3"/>
    </row>
    <row r="54" spans="1:10" x14ac:dyDescent="0.25">
      <c r="B54" s="13" t="s">
        <v>2</v>
      </c>
      <c r="C54" s="31">
        <f>SUM(Table163[[#Totals],[UKUPNA CIJENA BEZ PDV-a]])</f>
        <v>0</v>
      </c>
      <c r="D54" s="32"/>
      <c r="E54" s="32"/>
      <c r="F54" s="8"/>
    </row>
    <row r="55" spans="1:10" x14ac:dyDescent="0.25">
      <c r="B55" s="13" t="s">
        <v>3</v>
      </c>
      <c r="C55" s="33">
        <f>C54*25/100</f>
        <v>0</v>
      </c>
      <c r="D55" s="8"/>
      <c r="E55" s="8"/>
      <c r="F55" s="8"/>
    </row>
    <row r="56" spans="1:10" x14ac:dyDescent="0.25">
      <c r="B56" s="13" t="s">
        <v>4</v>
      </c>
      <c r="C56" s="34">
        <f>SUM(C54:C55)</f>
        <v>0</v>
      </c>
      <c r="D56" s="35"/>
      <c r="E56" s="35"/>
      <c r="F56" s="8"/>
    </row>
    <row r="58" spans="1:10" x14ac:dyDescent="0.25">
      <c r="B58" s="15"/>
    </row>
    <row r="60" spans="1:10" x14ac:dyDescent="0.25">
      <c r="A60" s="9" t="s">
        <v>14</v>
      </c>
      <c r="B60" s="5"/>
      <c r="C60" s="36" t="s">
        <v>67</v>
      </c>
    </row>
    <row r="61" spans="1:10" x14ac:dyDescent="0.25">
      <c r="C61" s="20"/>
    </row>
    <row r="63" spans="1:10" x14ac:dyDescent="0.25">
      <c r="B63" s="14" t="s">
        <v>13</v>
      </c>
      <c r="C63" s="37"/>
      <c r="D63" s="38"/>
      <c r="E63" s="38"/>
      <c r="F63" s="39"/>
    </row>
    <row r="66" spans="2:6" ht="17.25" x14ac:dyDescent="0.25">
      <c r="B66" s="15" t="s">
        <v>15</v>
      </c>
      <c r="C66" s="15"/>
      <c r="E66" s="1" t="s">
        <v>16</v>
      </c>
      <c r="F66" s="1"/>
    </row>
    <row r="67" spans="2:6" x14ac:dyDescent="0.25">
      <c r="C67" s="40" t="s">
        <v>68</v>
      </c>
      <c r="D67" s="40"/>
      <c r="E67" s="40"/>
    </row>
  </sheetData>
  <mergeCells count="8">
    <mergeCell ref="A7:J7"/>
    <mergeCell ref="A1:J1"/>
    <mergeCell ref="A2:J2"/>
    <mergeCell ref="A3:J3"/>
    <mergeCell ref="A4:J4"/>
    <mergeCell ref="A5:J5"/>
    <mergeCell ref="A8:J8"/>
    <mergeCell ref="A9:J9"/>
  </mergeCells>
  <pageMargins left="0.25" right="0.25" top="0.75" bottom="0.75" header="0.3" footer="0.3"/>
  <pageSetup paperSize="9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Ostali proizvodi za čišćenje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2025-09-03T10:04:11Z</dcterms:modified>
</cp:coreProperties>
</file>