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15" documentId="13_ncr:1_{66A48767-1257-4313-89F2-417A4614D740}" xr6:coauthVersionLast="47" xr6:coauthVersionMax="47" xr10:uidLastSave="{7465C70B-4985-478F-8B83-FC9D358D3CE6}"/>
  <bookViews>
    <workbookView xWindow="-120" yWindow="-120" windowWidth="29040" windowHeight="15720" xr2:uid="{00000000-000D-0000-FFFF-FFFF00000000}"/>
  </bookViews>
  <sheets>
    <sheet name="Toaletni proizvod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G13" i="2"/>
  <c r="I13" i="2" s="1"/>
  <c r="J13" i="2" s="1"/>
  <c r="G14" i="2"/>
  <c r="G15" i="2"/>
  <c r="G16" i="2"/>
  <c r="G17" i="2"/>
  <c r="G18" i="2"/>
  <c r="G19" i="2"/>
  <c r="I19" i="2" s="1"/>
  <c r="G20" i="2"/>
  <c r="G12" i="2"/>
  <c r="I12" i="2" s="1"/>
  <c r="I20" i="2"/>
  <c r="J20" i="2" s="1"/>
  <c r="I18" i="2"/>
  <c r="I16" i="2"/>
  <c r="C25" i="2" l="1"/>
  <c r="C26" i="2" s="1"/>
  <c r="J19" i="2"/>
  <c r="J18" i="2"/>
  <c r="J16" i="2"/>
  <c r="I17" i="2"/>
  <c r="J17" i="2" s="1"/>
  <c r="G21" i="2"/>
  <c r="J12" i="2"/>
  <c r="I14" i="2"/>
  <c r="I15" i="2"/>
  <c r="J15" i="2" s="1"/>
  <c r="I21" i="2" l="1"/>
  <c r="J14" i="2"/>
  <c r="J21" i="2" s="1"/>
</calcChain>
</file>

<file path=xl/sharedStrings.xml><?xml version="1.0" encoding="utf-8"?>
<sst xmlns="http://schemas.openxmlformats.org/spreadsheetml/2006/main" count="45" uniqueCount="38">
  <si>
    <t>KOLIČINA</t>
  </si>
  <si>
    <t>JEDINICA MJERE</t>
  </si>
  <si>
    <t>Cijena ponude bez PDV-a</t>
  </si>
  <si>
    <t>PDV</t>
  </si>
  <si>
    <t>Ukupna cijena ponude</t>
  </si>
  <si>
    <t>IZNOS PDV-a</t>
  </si>
  <si>
    <t>UKUPNO</t>
  </si>
  <si>
    <t>PDV %</t>
  </si>
  <si>
    <t>TROŠKOVNIK</t>
  </si>
  <si>
    <t xml:space="preserve">Naručitelj: </t>
  </si>
  <si>
    <t>Dom za odrasle osobe Ljeskovica</t>
  </si>
  <si>
    <t>Josipa Kneževića 41, Nova Ljeskovica, 34350 Čaglin</t>
  </si>
  <si>
    <r>
      <t xml:space="preserve">OIB: </t>
    </r>
    <r>
      <rPr>
        <sz val="11"/>
        <color theme="1"/>
        <rFont val="Calibri"/>
        <family val="2"/>
        <charset val="238"/>
        <scheme val="minor"/>
      </rPr>
      <t>66458920794</t>
    </r>
  </si>
  <si>
    <t>Ponuditelj:</t>
  </si>
  <si>
    <t>U</t>
  </si>
  <si>
    <t>ZA PONUDITELJA:</t>
  </si>
  <si>
    <t>M.P.</t>
  </si>
  <si>
    <t>RB</t>
  </si>
  <si>
    <t>OPIS ARTIKLA</t>
  </si>
  <si>
    <t>NAZIV ARTIKLA, PROIZVOĐAČ</t>
  </si>
  <si>
    <t>CIJENA PO JEDINICI MJERE</t>
  </si>
  <si>
    <t>UKUPNA CIJENA BEZ PDV-a</t>
  </si>
  <si>
    <t>l</t>
  </si>
  <si>
    <r>
      <t xml:space="preserve">Predmet nabave: </t>
    </r>
    <r>
      <rPr>
        <sz val="11"/>
        <color theme="1"/>
        <rFont val="Calibri"/>
        <family val="2"/>
        <charset val="238"/>
        <scheme val="minor"/>
      </rPr>
      <t>Proizvodi za higijenske potrebe</t>
    </r>
  </si>
  <si>
    <t>kom</t>
  </si>
  <si>
    <r>
      <t xml:space="preserve">Grupa: </t>
    </r>
    <r>
      <rPr>
        <sz val="11"/>
        <color theme="1"/>
        <rFont val="Calibri"/>
        <family val="2"/>
        <charset val="238"/>
        <scheme val="minor"/>
      </rPr>
      <t>2. Toaletni proizvodi</t>
    </r>
  </si>
  <si>
    <t>Losion poslije brijanja, 125ml</t>
  </si>
  <si>
    <t>Pjena za brijanje, 300ml</t>
  </si>
  <si>
    <t>Deodorant za žene u spreju, 150ml</t>
  </si>
  <si>
    <t>Deodorant za muškarce u spreju, 150ml</t>
  </si>
  <si>
    <t>Univerzalna hidratantna krema za lice i tijelo, 150ml poput Nivea Creme ili jednakovrijedno</t>
  </si>
  <si>
    <t>Žileti za brijanje 5/1 kao Gillette Platinum ili jednakovrijedno</t>
  </si>
  <si>
    <t>Šampon za osjetljivu kosu i tijelo, 950 ml kao Afrodita ili jednakovrijedno</t>
  </si>
  <si>
    <t>Britvice za brijanje sa 2 oštrice kao Gillette Blue 2 ili jednakovrijedno</t>
  </si>
  <si>
    <t>Britvice za brijanje sa 3 oštrice kao Gillette Blue 3 Comfort ili jednakovrijedno</t>
  </si>
  <si>
    <r>
      <t xml:space="preserve">Evidencijski broj nabave: </t>
    </r>
    <r>
      <rPr>
        <sz val="11"/>
        <color theme="1"/>
        <rFont val="Calibri"/>
        <family val="2"/>
        <charset val="238"/>
        <scheme val="minor"/>
      </rPr>
      <t>JDN-RO-25-04</t>
    </r>
  </si>
  <si>
    <t>.2025. godine</t>
  </si>
  <si>
    <t xml:space="preserve"> (potpis odgovorne/ovlaštene osobe)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</si>
</sst>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no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4" formatCode="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.00\ _€_-;\-* #,##0.00\ _€_-;_-* &quot;-&quot;??\ _€_-;_-@_-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2030802</xdr:colOff>
      <xdr:row>35</xdr:row>
      <xdr:rowOff>144004</xdr:rowOff>
    </xdr:from>
    <xdr:to>
      <xdr:col>3</xdr:col>
      <xdr:colOff>557122</xdr:colOff>
      <xdr:row>35</xdr:row>
      <xdr:rowOff>189723</xdr:rowOff>
    </xdr:to>
    <xdr:sp macro="" textlink="">
      <xdr:nvSpPr>
        <xdr:cNvPr id="2" name="Freeform 19">
          <a:extLst>
            <a:ext uri="{FF2B5EF4-FFF2-40B4-BE49-F238E27FC236}">
              <a16:creationId xmlns:a16="http://schemas.microsoft.com/office/drawing/2014/main" id="{8A9D2FE9-391A-465E-86D7-EC17143886A1}"/>
            </a:ext>
          </a:extLst>
        </xdr:cNvPr>
        <xdr:cNvSpPr>
          <a:spLocks/>
        </xdr:cNvSpPr>
      </xdr:nvSpPr>
      <xdr:spPr bwMode="auto">
        <a:xfrm flipV="1">
          <a:off x="2373702" y="7583029"/>
          <a:ext cx="2726845" cy="45719"/>
        </a:xfrm>
        <a:custGeom>
          <a:avLst/>
          <a:gdLst>
            <a:gd name="T0" fmla="+- 0 6720 6720"/>
            <a:gd name="T1" fmla="*/ T0 w 4056"/>
            <a:gd name="T2" fmla="+- 0 10776 6720"/>
            <a:gd name="T3" fmla="*/ T2 w 4056"/>
          </a:gdLst>
          <a:ahLst/>
          <a:cxnLst>
            <a:cxn ang="0">
              <a:pos x="T1" y="0"/>
            </a:cxn>
            <a:cxn ang="0">
              <a:pos x="T3" y="0"/>
            </a:cxn>
          </a:cxnLst>
          <a:rect l="0" t="0" r="r" b="b"/>
          <a:pathLst>
            <a:path w="4056">
              <a:moveTo>
                <a:pt x="0" y="0"/>
              </a:moveTo>
              <a:lnTo>
                <a:pt x="4056" y="0"/>
              </a:lnTo>
            </a:path>
          </a:pathLst>
        </a:custGeom>
        <a:noFill/>
        <a:ln w="9112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hr-HR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F45D31-B92C-4E2C-95D7-F3EFCCF77176}" name="Table13" displayName="Table13" ref="A11:J21" totalsRowCount="1" headerRowDxfId="25" dataDxfId="23" totalsRowDxfId="21" headerRowBorderDxfId="24" tableBorderDxfId="22" totalsRowBorderDxfId="20">
  <autoFilter ref="A11:J20" xr:uid="{00000000-0009-0000-0100-000001000000}"/>
  <sortState xmlns:xlrd2="http://schemas.microsoft.com/office/spreadsheetml/2017/richdata2" ref="A12:E24">
    <sortCondition ref="A6:A17"/>
  </sortState>
  <tableColumns count="10">
    <tableColumn id="3" xr3:uid="{834F9BB0-E6CD-41F7-AA81-E49C35F02ABF}" name="RB" dataDxfId="19" totalsRowDxfId="9"/>
    <tableColumn id="10" xr3:uid="{A53A6B24-283A-4840-96E3-167242B4B735}" name="OPIS ARTIKLA" dataDxfId="18" totalsRowDxfId="8"/>
    <tableColumn id="1" xr3:uid="{5B88E595-B524-4305-90AA-E15CF6725A12}" name="NAZIV ARTIKLA, PROIZVOĐAČ" dataDxfId="17" totalsRowDxfId="7"/>
    <tableColumn id="5" xr3:uid="{BEFBB161-3ED0-4998-8AAC-78819AA72C18}" name="JEDINICA MJERE" dataDxfId="16" totalsRowDxfId="6"/>
    <tableColumn id="11" xr3:uid="{4A994911-2722-4512-B03B-34E3A41A3922}" name="KOLIČINA" dataDxfId="15" totalsRowDxfId="5"/>
    <tableColumn id="6" xr3:uid="{2FB955A5-89A2-42D1-98F3-3C4F1DCE1791}" name="CIJENA PO JEDINICI MJERE" dataDxfId="14" totalsRowDxfId="4"/>
    <tableColumn id="4" xr3:uid="{9C222217-E0BD-4DE5-988D-7722F1E457D8}" name="UKUPNA CIJENA BEZ PDV-a" totalsRowFunction="sum" dataDxfId="13" totalsRowDxfId="3">
      <calculatedColumnFormula>Table13[[#This Row],[KOLIČINA]]*Table13[[#This Row],[CIJENA PO JEDINICI MJERE]]</calculatedColumnFormula>
    </tableColumn>
    <tableColumn id="7" xr3:uid="{67807C7C-C41C-4C3C-9737-54BC0994FBF7}" name="PDV %" dataDxfId="12" totalsRowDxfId="2"/>
    <tableColumn id="8" xr3:uid="{93A280D4-6569-4B0C-9A9C-B444DC9CD509}" name="IZNOS PDV-a" totalsRowFunction="sum" dataDxfId="11" totalsRowDxfId="1">
      <calculatedColumnFormula>Table13[[#This Row],[UKUPNA CIJENA BEZ PDV-a]]*Table13[[#This Row],[PDV %]]/100</calculatedColumnFormula>
    </tableColumn>
    <tableColumn id="9" xr3:uid="{37B6F34C-3FD2-4C7A-9F5E-90899E3C46CA}" name="UKUPNO" totalsRowFunction="sum" dataDxfId="10" totalsRowDxfId="0">
      <calculatedColumnFormula>SUM(Table13[[#This Row],[UKUPNA CIJENA BEZ PDV-a]]+Table13[[#This Row],[IZNOS PDV-a]])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B0E2-B7AC-4F48-BF64-851470A82E71}">
  <sheetPr>
    <pageSetUpPr fitToPage="1"/>
  </sheetPr>
  <dimension ref="A1:J37"/>
  <sheetViews>
    <sheetView tabSelected="1" topLeftCell="A17" zoomScale="106" zoomScaleNormal="106" workbookViewId="0">
      <selection activeCell="C26" sqref="C26"/>
    </sheetView>
  </sheetViews>
  <sheetFormatPr defaultRowHeight="15" x14ac:dyDescent="0.25"/>
  <cols>
    <col min="1" max="1" width="5.140625" style="13" customWidth="1"/>
    <col min="2" max="2" width="36" style="13" customWidth="1"/>
    <col min="3" max="3" width="32.28515625" style="13" customWidth="1"/>
    <col min="4" max="4" width="9.140625" style="13" customWidth="1"/>
    <col min="5" max="5" width="11.28515625" style="13" customWidth="1"/>
    <col min="6" max="6" width="14.5703125" style="13" customWidth="1"/>
    <col min="7" max="7" width="17.7109375" style="13" customWidth="1"/>
    <col min="8" max="8" width="9.140625" style="13"/>
    <col min="9" max="9" width="11.42578125" style="13" bestFit="1" customWidth="1"/>
    <col min="10" max="16384" width="9.140625" style="13"/>
  </cols>
  <sheetData>
    <row r="1" spans="1:10" ht="15.75" x14ac:dyDescent="0.25">
      <c r="A1" s="27" t="s">
        <v>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28" t="s">
        <v>11</v>
      </c>
      <c r="B4" s="28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 t="s">
        <v>12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26" t="s">
        <v>23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5">
      <c r="A8" s="26" t="s">
        <v>35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25">
      <c r="A9" s="26" t="s">
        <v>25</v>
      </c>
      <c r="B9" s="26"/>
      <c r="C9" s="26"/>
      <c r="D9" s="26"/>
      <c r="E9" s="26"/>
      <c r="F9" s="26"/>
      <c r="G9" s="26"/>
      <c r="H9" s="26"/>
      <c r="I9" s="26"/>
      <c r="J9" s="26"/>
    </row>
    <row r="11" spans="1:10" s="16" customFormat="1" ht="30" x14ac:dyDescent="0.25">
      <c r="A11" s="14" t="s">
        <v>17</v>
      </c>
      <c r="B11" s="14" t="s">
        <v>18</v>
      </c>
      <c r="C11" s="6" t="s">
        <v>19</v>
      </c>
      <c r="D11" s="6" t="s">
        <v>1</v>
      </c>
      <c r="E11" s="6" t="s">
        <v>0</v>
      </c>
      <c r="F11" s="6" t="s">
        <v>20</v>
      </c>
      <c r="G11" s="6" t="s">
        <v>21</v>
      </c>
      <c r="H11" s="6" t="s">
        <v>7</v>
      </c>
      <c r="I11" s="6" t="s">
        <v>5</v>
      </c>
      <c r="J11" s="15" t="s">
        <v>6</v>
      </c>
    </row>
    <row r="12" spans="1:10" ht="45" x14ac:dyDescent="0.25">
      <c r="A12" s="3">
        <v>1</v>
      </c>
      <c r="B12" s="7" t="s">
        <v>30</v>
      </c>
      <c r="C12" s="8"/>
      <c r="D12" s="8" t="s">
        <v>24</v>
      </c>
      <c r="E12" s="8">
        <v>20</v>
      </c>
      <c r="F12" s="9"/>
      <c r="G12" s="21">
        <f>Table13[[#This Row],[KOLIČINA]]*Table13[[#This Row],[CIJENA PO JEDINICI MJERE]]</f>
        <v>0</v>
      </c>
      <c r="H12" s="8">
        <v>25</v>
      </c>
      <c r="I12" s="22">
        <f>Table13[[#This Row],[UKUPNA CIJENA BEZ PDV-a]]*Table13[[#This Row],[PDV %]]/100</f>
        <v>0</v>
      </c>
      <c r="J12" s="23">
        <f>SUM(Table13[[#This Row],[UKUPNA CIJENA BEZ PDV-a]]+Table13[[#This Row],[IZNOS PDV-a]])</f>
        <v>0</v>
      </c>
    </row>
    <row r="13" spans="1:10" x14ac:dyDescent="0.25">
      <c r="A13" s="3">
        <v>2</v>
      </c>
      <c r="B13" s="7" t="s">
        <v>26</v>
      </c>
      <c r="C13" s="8"/>
      <c r="D13" s="8" t="s">
        <v>24</v>
      </c>
      <c r="E13" s="8">
        <v>50</v>
      </c>
      <c r="F13" s="9"/>
      <c r="G13" s="21">
        <f>Table13[[#This Row],[KOLIČINA]]*Table13[[#This Row],[CIJENA PO JEDINICI MJERE]]</f>
        <v>0</v>
      </c>
      <c r="H13" s="8">
        <v>25</v>
      </c>
      <c r="I13" s="22">
        <f>Table13[[#This Row],[UKUPNA CIJENA BEZ PDV-a]]*Table13[[#This Row],[PDV %]]/100</f>
        <v>0</v>
      </c>
      <c r="J13" s="23">
        <f>SUM(Table13[[#This Row],[UKUPNA CIJENA BEZ PDV-a]]+Table13[[#This Row],[IZNOS PDV-a]])</f>
        <v>0</v>
      </c>
    </row>
    <row r="14" spans="1:10" x14ac:dyDescent="0.25">
      <c r="A14" s="3">
        <v>3</v>
      </c>
      <c r="B14" s="7" t="s">
        <v>27</v>
      </c>
      <c r="C14" s="8"/>
      <c r="D14" s="8" t="s">
        <v>24</v>
      </c>
      <c r="E14" s="8">
        <v>150</v>
      </c>
      <c r="F14" s="9"/>
      <c r="G14" s="21">
        <f>Table13[[#This Row],[KOLIČINA]]*Table13[[#This Row],[CIJENA PO JEDINICI MJERE]]</f>
        <v>0</v>
      </c>
      <c r="H14" s="8">
        <v>25</v>
      </c>
      <c r="I14" s="22">
        <f>Table13[[#This Row],[UKUPNA CIJENA BEZ PDV-a]]*Table13[[#This Row],[PDV %]]/100</f>
        <v>0</v>
      </c>
      <c r="J14" s="23">
        <f>SUM(Table13[[#This Row],[UKUPNA CIJENA BEZ PDV-a]]+Table13[[#This Row],[IZNOS PDV-a]])</f>
        <v>0</v>
      </c>
    </row>
    <row r="15" spans="1:10" ht="30" x14ac:dyDescent="0.25">
      <c r="A15" s="3">
        <v>4</v>
      </c>
      <c r="B15" s="7" t="s">
        <v>33</v>
      </c>
      <c r="C15" s="8"/>
      <c r="D15" s="8" t="s">
        <v>24</v>
      </c>
      <c r="E15" s="8">
        <v>2500</v>
      </c>
      <c r="F15" s="9"/>
      <c r="G15" s="21">
        <f>Table13[[#This Row],[KOLIČINA]]*Table13[[#This Row],[CIJENA PO JEDINICI MJERE]]</f>
        <v>0</v>
      </c>
      <c r="H15" s="8">
        <v>25</v>
      </c>
      <c r="I15" s="22">
        <f>Table13[[#This Row],[UKUPNA CIJENA BEZ PDV-a]]*Table13[[#This Row],[PDV %]]/100</f>
        <v>0</v>
      </c>
      <c r="J15" s="23">
        <f>SUM(Table13[[#This Row],[UKUPNA CIJENA BEZ PDV-a]]+Table13[[#This Row],[IZNOS PDV-a]])</f>
        <v>0</v>
      </c>
    </row>
    <row r="16" spans="1:10" ht="45" x14ac:dyDescent="0.25">
      <c r="A16" s="3">
        <v>5</v>
      </c>
      <c r="B16" s="7" t="s">
        <v>34</v>
      </c>
      <c r="C16" s="8"/>
      <c r="D16" s="8" t="s">
        <v>24</v>
      </c>
      <c r="E16" s="8">
        <v>200</v>
      </c>
      <c r="F16" s="9"/>
      <c r="G16" s="21">
        <f>Table13[[#This Row],[KOLIČINA]]*Table13[[#This Row],[CIJENA PO JEDINICI MJERE]]</f>
        <v>0</v>
      </c>
      <c r="H16" s="8">
        <v>25</v>
      </c>
      <c r="I16" s="22">
        <f>Table13[[#This Row],[UKUPNA CIJENA BEZ PDV-a]]*Table13[[#This Row],[PDV %]]/100</f>
        <v>0</v>
      </c>
      <c r="J16" s="23">
        <f>SUM(Table13[[#This Row],[UKUPNA CIJENA BEZ PDV-a]]+Table13[[#This Row],[IZNOS PDV-a]])</f>
        <v>0</v>
      </c>
    </row>
    <row r="17" spans="1:10" ht="30" x14ac:dyDescent="0.25">
      <c r="A17" s="3">
        <v>6</v>
      </c>
      <c r="B17" s="7" t="s">
        <v>31</v>
      </c>
      <c r="C17" s="8"/>
      <c r="D17" s="8" t="s">
        <v>24</v>
      </c>
      <c r="E17" s="8">
        <v>100</v>
      </c>
      <c r="F17" s="9"/>
      <c r="G17" s="21">
        <f>Table13[[#This Row],[KOLIČINA]]*Table13[[#This Row],[CIJENA PO JEDINICI MJERE]]</f>
        <v>0</v>
      </c>
      <c r="H17" s="8">
        <v>25</v>
      </c>
      <c r="I17" s="22">
        <f>Table13[[#This Row],[UKUPNA CIJENA BEZ PDV-a]]*Table13[[#This Row],[PDV %]]/100</f>
        <v>0</v>
      </c>
      <c r="J17" s="23">
        <f>SUM(Table13[[#This Row],[UKUPNA CIJENA BEZ PDV-a]]+Table13[[#This Row],[IZNOS PDV-a]])</f>
        <v>0</v>
      </c>
    </row>
    <row r="18" spans="1:10" x14ac:dyDescent="0.25">
      <c r="A18" s="2">
        <v>7</v>
      </c>
      <c r="B18" s="24" t="s">
        <v>28</v>
      </c>
      <c r="C18" s="8"/>
      <c r="D18" s="8" t="s">
        <v>24</v>
      </c>
      <c r="E18" s="8">
        <v>375</v>
      </c>
      <c r="F18" s="9"/>
      <c r="G18" s="21">
        <f>Table13[[#This Row],[KOLIČINA]]*Table13[[#This Row],[CIJENA PO JEDINICI MJERE]]</f>
        <v>0</v>
      </c>
      <c r="H18" s="8">
        <v>25</v>
      </c>
      <c r="I18" s="22">
        <f>Table13[[#This Row],[UKUPNA CIJENA BEZ PDV-a]]*Table13[[#This Row],[PDV %]]/100</f>
        <v>0</v>
      </c>
      <c r="J18" s="23">
        <f>SUM(Table13[[#This Row],[UKUPNA CIJENA BEZ PDV-a]]+Table13[[#This Row],[IZNOS PDV-a]])</f>
        <v>0</v>
      </c>
    </row>
    <row r="19" spans="1:10" ht="22.5" customHeight="1" x14ac:dyDescent="0.25">
      <c r="A19" s="2">
        <v>8</v>
      </c>
      <c r="B19" s="24" t="s">
        <v>29</v>
      </c>
      <c r="C19" s="8"/>
      <c r="D19" s="8" t="s">
        <v>24</v>
      </c>
      <c r="E19" s="8">
        <v>275</v>
      </c>
      <c r="F19" s="9"/>
      <c r="G19" s="21">
        <f>Table13[[#This Row],[KOLIČINA]]*Table13[[#This Row],[CIJENA PO JEDINICI MJERE]]</f>
        <v>0</v>
      </c>
      <c r="H19" s="8">
        <v>25</v>
      </c>
      <c r="I19" s="22">
        <f>Table13[[#This Row],[UKUPNA CIJENA BEZ PDV-a]]*Table13[[#This Row],[PDV %]]/100</f>
        <v>0</v>
      </c>
      <c r="J19" s="23">
        <f>SUM(Table13[[#This Row],[UKUPNA CIJENA BEZ PDV-a]]+Table13[[#This Row],[IZNOS PDV-a]])</f>
        <v>0</v>
      </c>
    </row>
    <row r="20" spans="1:10" ht="32.25" customHeight="1" x14ac:dyDescent="0.25">
      <c r="A20" s="2">
        <v>9</v>
      </c>
      <c r="B20" s="24" t="s">
        <v>32</v>
      </c>
      <c r="C20" s="8"/>
      <c r="D20" s="8" t="s">
        <v>22</v>
      </c>
      <c r="E20" s="8">
        <v>800</v>
      </c>
      <c r="F20" s="9"/>
      <c r="G20" s="21">
        <f>Table13[[#This Row],[KOLIČINA]]*Table13[[#This Row],[CIJENA PO JEDINICI MJERE]]</f>
        <v>0</v>
      </c>
      <c r="H20" s="8">
        <v>25</v>
      </c>
      <c r="I20" s="22">
        <f>Table13[[#This Row],[UKUPNA CIJENA BEZ PDV-a]]*Table13[[#This Row],[PDV %]]/100</f>
        <v>0</v>
      </c>
      <c r="J20" s="23">
        <f>SUM(Table13[[#This Row],[UKUPNA CIJENA BEZ PDV-a]]+Table13[[#This Row],[IZNOS PDV-a]])</f>
        <v>0</v>
      </c>
    </row>
    <row r="21" spans="1:10" x14ac:dyDescent="0.25">
      <c r="A21" s="5"/>
      <c r="B21" s="5"/>
      <c r="C21" s="17"/>
      <c r="D21" s="10"/>
      <c r="E21" s="10"/>
      <c r="F21" s="10"/>
      <c r="G21" s="29">
        <f>SUBTOTAL(109,Table13[UKUPNA CIJENA BEZ PDV-a])</f>
        <v>0</v>
      </c>
      <c r="H21" s="30"/>
      <c r="I21" s="29">
        <f>SUBTOTAL(109,Table13[IZNOS PDV-a])</f>
        <v>0</v>
      </c>
      <c r="J21" s="31">
        <f>SUBTOTAL(109,Table13[UKUPNO])</f>
        <v>0</v>
      </c>
    </row>
    <row r="23" spans="1:10" x14ac:dyDescent="0.25">
      <c r="C23" s="4"/>
    </row>
    <row r="24" spans="1:10" x14ac:dyDescent="0.25">
      <c r="B24" s="18" t="s">
        <v>2</v>
      </c>
      <c r="C24" s="32">
        <f>SUM(Table13[[#Totals],[UKUPNA CIJENA BEZ PDV-a]])</f>
        <v>0</v>
      </c>
      <c r="D24" s="33"/>
      <c r="E24" s="33"/>
      <c r="F24" s="12"/>
    </row>
    <row r="25" spans="1:10" x14ac:dyDescent="0.25">
      <c r="B25" s="18" t="s">
        <v>3</v>
      </c>
      <c r="C25" s="34">
        <f>C24*25/100</f>
        <v>0</v>
      </c>
      <c r="D25" s="12"/>
      <c r="E25" s="12"/>
      <c r="F25" s="12"/>
    </row>
    <row r="26" spans="1:10" x14ac:dyDescent="0.25">
      <c r="B26" s="18" t="s">
        <v>4</v>
      </c>
      <c r="C26" s="35">
        <f>SUM(C24:C25)</f>
        <v>0</v>
      </c>
      <c r="D26" s="36"/>
      <c r="E26" s="36"/>
      <c r="F26" s="12"/>
    </row>
    <row r="28" spans="1:10" x14ac:dyDescent="0.25">
      <c r="B28" s="20"/>
    </row>
    <row r="30" spans="1:10" x14ac:dyDescent="0.25">
      <c r="A30" s="13" t="s">
        <v>14</v>
      </c>
      <c r="B30" s="8"/>
      <c r="C30" s="37" t="s">
        <v>36</v>
      </c>
    </row>
    <row r="31" spans="1:10" x14ac:dyDescent="0.25">
      <c r="C31" s="25"/>
    </row>
    <row r="33" spans="2:6" x14ac:dyDescent="0.25">
      <c r="B33" s="19" t="s">
        <v>13</v>
      </c>
      <c r="C33" s="38"/>
      <c r="D33" s="39"/>
      <c r="E33" s="39"/>
      <c r="F33" s="40"/>
    </row>
    <row r="36" spans="2:6" ht="17.25" x14ac:dyDescent="0.25">
      <c r="B36" s="20" t="s">
        <v>15</v>
      </c>
      <c r="C36" s="20"/>
      <c r="E36" s="1" t="s">
        <v>16</v>
      </c>
      <c r="F36" s="1"/>
    </row>
    <row r="37" spans="2:6" x14ac:dyDescent="0.25">
      <c r="C37" s="41" t="s">
        <v>37</v>
      </c>
      <c r="D37" s="41"/>
      <c r="E37" s="41"/>
    </row>
  </sheetData>
  <mergeCells count="8">
    <mergeCell ref="A8:J8"/>
    <mergeCell ref="A9:J9"/>
    <mergeCell ref="A1:J1"/>
    <mergeCell ref="A2:J2"/>
    <mergeCell ref="A3:J3"/>
    <mergeCell ref="A4:J4"/>
    <mergeCell ref="A5:J5"/>
    <mergeCell ref="A7:J7"/>
  </mergeCells>
  <pageMargins left="0.25" right="0.25" top="0.75" bottom="0.75" header="0.3" footer="0.3"/>
  <pageSetup paperSize="9" scale="7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Toaletni proizvodi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2025-09-03T10:50:10Z</dcterms:modified>
</cp:coreProperties>
</file>